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R\IR SENMC BACK UP\UPDATE SENMC DATA IR AND QUICK GLANCE\2025 UPDATE\"/>
    </mc:Choice>
  </mc:AlternateContent>
  <xr:revisionPtr revIDLastSave="0" documentId="13_ncr:1_{65F08A1A-8BD1-4FDB-9CFB-30F712542F1A}" xr6:coauthVersionLast="47" xr6:coauthVersionMax="47" xr10:uidLastSave="{00000000-0000-0000-0000-000000000000}"/>
  <bookViews>
    <workbookView xWindow="-120" yWindow="-120" windowWidth="29040" windowHeight="15840" xr2:uid="{A0F85D21-3509-4EEE-9066-2518A6CD3747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5" i="1" l="1"/>
  <c r="Q53" i="1"/>
  <c r="R54" i="1"/>
  <c r="R52" i="1"/>
  <c r="P40" i="1"/>
  <c r="P42" i="1"/>
  <c r="R43" i="1"/>
  <c r="R41" i="1"/>
  <c r="P28" i="1"/>
  <c r="P26" i="1"/>
  <c r="R27" i="1"/>
  <c r="R25" i="1"/>
  <c r="P55" i="1"/>
  <c r="P53" i="1"/>
  <c r="O56" i="1"/>
  <c r="O53" i="1"/>
  <c r="P15" i="1"/>
  <c r="P13" i="1"/>
  <c r="P11" i="1"/>
  <c r="R12" i="1"/>
  <c r="R10" i="1"/>
  <c r="G39" i="1"/>
  <c r="G40" i="1"/>
  <c r="H39" i="1"/>
  <c r="H40" i="1"/>
  <c r="I39" i="1"/>
  <c r="I40" i="1"/>
  <c r="F39" i="1"/>
  <c r="G42" i="1"/>
  <c r="H42" i="1"/>
  <c r="I42" i="1"/>
  <c r="R42" i="1"/>
  <c r="F42" i="1"/>
  <c r="O29" i="1"/>
  <c r="O26" i="1"/>
  <c r="L29" i="1"/>
  <c r="L26" i="1"/>
  <c r="L28" i="1"/>
  <c r="G56" i="1"/>
  <c r="G53" i="1"/>
  <c r="H56" i="1"/>
  <c r="H53" i="1"/>
  <c r="I56" i="1"/>
  <c r="I53" i="1"/>
  <c r="J56" i="1"/>
  <c r="J55" i="1"/>
  <c r="K56" i="1"/>
  <c r="K55" i="1"/>
  <c r="L56" i="1"/>
  <c r="L55" i="1"/>
  <c r="M56" i="1"/>
  <c r="M55" i="1"/>
  <c r="N56" i="1"/>
  <c r="N53" i="1"/>
  <c r="O55" i="1"/>
  <c r="F56" i="1"/>
  <c r="F53" i="1"/>
  <c r="N29" i="1"/>
  <c r="N28" i="1"/>
  <c r="M29" i="1"/>
  <c r="M28" i="1"/>
  <c r="K29" i="1"/>
  <c r="K26" i="1"/>
  <c r="J29" i="1"/>
  <c r="J26" i="1"/>
  <c r="I29" i="1"/>
  <c r="I28" i="1"/>
  <c r="H29" i="1"/>
  <c r="H28" i="1"/>
  <c r="G29" i="1"/>
  <c r="G26" i="1"/>
  <c r="F29" i="1"/>
  <c r="F28" i="1"/>
  <c r="O16" i="1"/>
  <c r="O11" i="1"/>
  <c r="N16" i="1"/>
  <c r="N15" i="1"/>
  <c r="M16" i="1"/>
  <c r="M15" i="1"/>
  <c r="L16" i="1"/>
  <c r="L13" i="1"/>
  <c r="K16" i="1"/>
  <c r="K15" i="1"/>
  <c r="J16" i="1"/>
  <c r="J15" i="1"/>
  <c r="I16" i="1"/>
  <c r="I11" i="1"/>
  <c r="H16" i="1"/>
  <c r="H11" i="1"/>
  <c r="G15" i="1"/>
  <c r="G13" i="1"/>
  <c r="G11" i="1"/>
  <c r="F15" i="1"/>
  <c r="F13" i="1"/>
  <c r="F11" i="1"/>
  <c r="L53" i="1"/>
  <c r="F40" i="1"/>
  <c r="R29" i="1"/>
  <c r="R26" i="1"/>
  <c r="N26" i="1"/>
  <c r="M53" i="1"/>
  <c r="G55" i="1"/>
  <c r="O28" i="1"/>
  <c r="N55" i="1"/>
  <c r="I55" i="1"/>
  <c r="R16" i="1"/>
  <c r="R15" i="1"/>
  <c r="F55" i="1"/>
  <c r="H55" i="1"/>
  <c r="F26" i="1"/>
  <c r="K53" i="1"/>
  <c r="K28" i="1"/>
  <c r="J53" i="1"/>
  <c r="R56" i="1"/>
  <c r="R53" i="1"/>
  <c r="H26" i="1"/>
  <c r="I26" i="1"/>
  <c r="G28" i="1"/>
  <c r="J28" i="1"/>
  <c r="M26" i="1"/>
  <c r="K11" i="1"/>
  <c r="O13" i="1"/>
  <c r="I13" i="1"/>
  <c r="M11" i="1"/>
  <c r="I15" i="1"/>
  <c r="K13" i="1"/>
  <c r="M13" i="1"/>
  <c r="O15" i="1"/>
  <c r="H13" i="1"/>
  <c r="J11" i="1"/>
  <c r="L15" i="1"/>
  <c r="N11" i="1"/>
  <c r="H15" i="1"/>
  <c r="J13" i="1"/>
  <c r="L11" i="1"/>
  <c r="N13" i="1"/>
  <c r="R28" i="1"/>
  <c r="R13" i="1"/>
  <c r="R11" i="1"/>
  <c r="R55" i="1"/>
  <c r="M42" i="1"/>
  <c r="L42" i="1"/>
  <c r="N42" i="1"/>
  <c r="O42" i="1"/>
  <c r="O39" i="1"/>
  <c r="O40" i="1"/>
  <c r="L39" i="1"/>
  <c r="L40" i="1"/>
  <c r="M39" i="1"/>
  <c r="M40" i="1"/>
  <c r="N39" i="1"/>
  <c r="N40" i="1"/>
  <c r="K42" i="1"/>
  <c r="J42" i="1"/>
  <c r="K39" i="1"/>
  <c r="K40" i="1"/>
  <c r="J39" i="1"/>
  <c r="J40" i="1"/>
  <c r="R39" i="1"/>
  <c r="R40" i="1"/>
</calcChain>
</file>

<file path=xl/sharedStrings.xml><?xml version="1.0" encoding="utf-8"?>
<sst xmlns="http://schemas.openxmlformats.org/spreadsheetml/2006/main" count="80" uniqueCount="44">
  <si>
    <t>SENMC First Time Freshmen Profile</t>
  </si>
  <si>
    <t>Fall Cohorts 2013-2022</t>
  </si>
  <si>
    <t>Gender of First Time Freshmen -Fall Cohorts 2013-2023</t>
  </si>
  <si>
    <t>(retrieved from IPEDS)</t>
  </si>
  <si>
    <t>Term Code</t>
  </si>
  <si>
    <t>Total</t>
  </si>
  <si>
    <t>Gender</t>
  </si>
  <si>
    <t>F</t>
  </si>
  <si>
    <t>Count</t>
  </si>
  <si>
    <t>% within Term Code</t>
  </si>
  <si>
    <t>M</t>
  </si>
  <si>
    <t>N</t>
  </si>
  <si>
    <t xml:space="preserve">                                                         </t>
  </si>
  <si>
    <t>Pell Status for First Time Freshmen -Fall Cohorts 2013-2023</t>
  </si>
  <si>
    <t>(retrieved from NMSU census date data source)</t>
  </si>
  <si>
    <t>Pell Student</t>
  </si>
  <si>
    <t>No</t>
  </si>
  <si>
    <t>Yes</t>
  </si>
  <si>
    <t>Loan Status for First Time Freshmen-Fall Cohorts 2013-2023</t>
  </si>
  <si>
    <t>Loan Status</t>
  </si>
  <si>
    <t>First Time Freshmen Enrollment Status-Fall Cohorts 2013-2023</t>
  </si>
  <si>
    <t>(retreived from IPEDS)</t>
  </si>
  <si>
    <t>Enrollment Status</t>
  </si>
  <si>
    <t xml:space="preserve">Full time </t>
  </si>
  <si>
    <t>Part time</t>
  </si>
  <si>
    <t>Average Age of First Time Freshmen-Fall Cohorts 2013-2023</t>
  </si>
  <si>
    <t>(retrieved from (NMSU census date data source)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</si>
  <si>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</si>
  <si>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</si>
  <si>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</si>
  <si>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</si>
  <si>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</si>
  <si>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</si>
  <si>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</si>
  <si>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</si>
  <si>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</si>
  <si>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</si>
  <si>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Fall2023</t>
  </si>
  <si>
    <t>All Students</t>
  </si>
  <si>
    <t>Full Time Students</t>
  </si>
  <si>
    <t>Part Time Students</t>
  </si>
  <si>
    <t>(retrieved from NMSU census date data source until 202240 &amp; from IPEDS as of 202340 Fall census data)</t>
  </si>
  <si>
    <t xml:space="preserve">includes both full time and part time </t>
  </si>
  <si>
    <t>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</si>
</sst>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1" fontId="1" fillId="0" borderId="0" xfId="0" applyNumberFormat="1" applyFont="1"/>
    <xf numFmtId="15" fontId="1" fillId="0" borderId="0" xfId="0" applyNumberFormat="1" applyFont="1"/>
    <xf numFmtId="49" fontId="1" fillId="0" borderId="0" xfId="0" applyNumberFormat="1" applyFont="1"/>
    <xf numFmtId="0" fontId="1" fillId="2" borderId="1" xfId="0" applyFont="1" applyFill="1" applyBorder="1"/>
    <xf numFmtId="0" fontId="1" fillId="0" borderId="1" xfId="0" applyFont="1" applyBorder="1"/>
    <xf numFmtId="164" fontId="1" fillId="0" borderId="0" xfId="0" applyNumberFormat="1" applyFont="1"/>
    <xf numFmtId="0" fontId="1" fillId="2" borderId="2" xfId="0" applyFont="1" applyFill="1" applyBorder="1"/>
    <xf numFmtId="164" fontId="1" fillId="0" borderId="2" xfId="0" applyNumberFormat="1" applyFont="1" applyBorder="1"/>
    <xf numFmtId="9" fontId="1" fillId="0" borderId="0" xfId="0" applyNumberFormat="1" applyFont="1"/>
    <xf numFmtId="9" fontId="1" fillId="0" borderId="2" xfId="0" applyNumberFormat="1" applyFont="1" applyBorder="1"/>
    <xf numFmtId="1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237FA-13F8-417B-A75F-62258ED6CB21}">
  <dimension ref="A1:V173"/>
  <sheetViews>
    <sheetView tabSelected="1" topLeftCell="A43" workbookViewId="0">
      <selection activeCell="T71" sqref="T71"/>
    </sheetView>
  </sheetViews>
  <sheetFormatPr defaultRowHeight="15" x14ac:dyDescent="0.25"/>
  <cols>
    <col min="1" max="1" width="10" bestFit="1" customWidth="1"/>
    <col min="3" max="3" width="16.7109375" bestFit="1" customWidth="1"/>
    <col min="4" max="4" width="9.42578125" bestFit="1" customWidth="1"/>
    <col min="5" max="5" width="19.28515625" customWidth="1"/>
  </cols>
  <sheetData>
    <row r="1" spans="1:18" s="1" customFormat="1" ht="22.5" x14ac:dyDescent="0.3">
      <c r="A1" s="16" t="s">
        <v>0</v>
      </c>
      <c r="B1" s="16"/>
      <c r="C1" s="16"/>
      <c r="D1" s="16"/>
      <c r="E1" s="16"/>
    </row>
    <row r="2" spans="1:18" s="1" customFormat="1" x14ac:dyDescent="0.25">
      <c r="A2" s="17" t="s">
        <v>1</v>
      </c>
      <c r="B2" s="17"/>
      <c r="C2" s="17"/>
    </row>
    <row r="3" spans="1:18" s="1" customFormat="1" x14ac:dyDescent="0.25"/>
    <row r="4" spans="1:18" s="1" customFormat="1" x14ac:dyDescent="0.25"/>
    <row r="5" spans="1:18" s="1" customFormat="1" x14ac:dyDescent="0.25"/>
    <row r="6" spans="1:18" s="1" customFormat="1" ht="20.25" x14ac:dyDescent="0.3">
      <c r="F6" s="15" t="s">
        <v>2</v>
      </c>
      <c r="G6" s="15"/>
      <c r="H6" s="15"/>
      <c r="I6" s="15"/>
      <c r="J6" s="15"/>
      <c r="K6" s="15"/>
      <c r="L6" s="15"/>
      <c r="M6" s="15"/>
      <c r="O6" s="1" t="s">
        <v>3</v>
      </c>
    </row>
    <row r="7" spans="1:18" s="1" customFormat="1" x14ac:dyDescent="0.25"/>
    <row r="8" spans="1:18" s="1" customFormat="1" x14ac:dyDescent="0.25"/>
    <row r="9" spans="1:18" s="1" customFormat="1" x14ac:dyDescent="0.25">
      <c r="C9" s="3" t="s">
        <v>4</v>
      </c>
      <c r="D9" s="3"/>
      <c r="E9" s="3"/>
      <c r="F9" s="2">
        <v>201340</v>
      </c>
      <c r="G9" s="2">
        <v>201440</v>
      </c>
      <c r="H9" s="2">
        <v>201540</v>
      </c>
      <c r="I9" s="2">
        <v>201640</v>
      </c>
      <c r="J9" s="2">
        <v>201740</v>
      </c>
      <c r="K9" s="2">
        <v>201840</v>
      </c>
      <c r="L9" s="2">
        <v>201940</v>
      </c>
      <c r="M9" s="2">
        <v>202040</v>
      </c>
      <c r="N9" s="2">
        <v>202140</v>
      </c>
      <c r="O9" s="2">
        <v>202240</v>
      </c>
      <c r="P9" s="2">
        <v>202340</v>
      </c>
      <c r="Q9" s="2">
        <v>202440</v>
      </c>
      <c r="R9" s="2" t="s">
        <v>5</v>
      </c>
    </row>
    <row r="10" spans="1:18" s="1" customFormat="1" x14ac:dyDescent="0.25">
      <c r="C10" s="7" t="s">
        <v>6</v>
      </c>
      <c r="D10" s="7" t="s">
        <v>7</v>
      </c>
      <c r="E10" s="7" t="s">
        <v>8</v>
      </c>
      <c r="F10" s="8">
        <v>143</v>
      </c>
      <c r="G10" s="8">
        <v>113</v>
      </c>
      <c r="H10" s="8">
        <v>103</v>
      </c>
      <c r="I10" s="8">
        <v>98</v>
      </c>
      <c r="J10" s="8">
        <v>112</v>
      </c>
      <c r="K10" s="8">
        <v>94</v>
      </c>
      <c r="L10" s="8">
        <v>84</v>
      </c>
      <c r="M10" s="8">
        <v>84</v>
      </c>
      <c r="N10" s="8">
        <v>70</v>
      </c>
      <c r="O10" s="8">
        <v>98</v>
      </c>
      <c r="P10" s="8">
        <v>51</v>
      </c>
      <c r="Q10" s="8"/>
      <c r="R10" s="8">
        <f>SUM(F10:P10)</f>
        <v>1050</v>
      </c>
    </row>
    <row r="11" spans="1:18" s="1" customFormat="1" x14ac:dyDescent="0.25">
      <c r="C11" s="3"/>
      <c r="D11" s="3"/>
      <c r="E11" s="3" t="s">
        <v>9</v>
      </c>
      <c r="F11" s="9">
        <f t="shared" ref="F11:K11" si="0">F10/F16</f>
        <v>0.66511627906976745</v>
      </c>
      <c r="G11" s="9">
        <f t="shared" si="0"/>
        <v>0.68902439024390238</v>
      </c>
      <c r="H11" s="9">
        <f t="shared" si="0"/>
        <v>0.63190184049079756</v>
      </c>
      <c r="I11" s="9">
        <f t="shared" si="0"/>
        <v>0.59393939393939399</v>
      </c>
      <c r="J11" s="9">
        <f t="shared" si="0"/>
        <v>0.61538461538461542</v>
      </c>
      <c r="K11" s="9">
        <f t="shared" si="0"/>
        <v>0.70149253731343286</v>
      </c>
      <c r="L11" s="9">
        <f t="shared" ref="L11:R11" si="1">L10/L16</f>
        <v>0.66666666666666663</v>
      </c>
      <c r="M11" s="9">
        <f t="shared" si="1"/>
        <v>0.70588235294117652</v>
      </c>
      <c r="N11" s="9">
        <f t="shared" si="1"/>
        <v>0.65420560747663548</v>
      </c>
      <c r="O11" s="9">
        <f t="shared" si="1"/>
        <v>0.68055555555555558</v>
      </c>
      <c r="P11" s="9">
        <f t="shared" si="1"/>
        <v>0.68</v>
      </c>
      <c r="Q11" s="9"/>
      <c r="R11" s="9">
        <f t="shared" si="1"/>
        <v>0.69124423963133641</v>
      </c>
    </row>
    <row r="12" spans="1:18" s="1" customFormat="1" x14ac:dyDescent="0.25">
      <c r="C12" s="3"/>
      <c r="D12" s="3" t="s">
        <v>10</v>
      </c>
      <c r="E12" s="3" t="s">
        <v>8</v>
      </c>
      <c r="F12" s="1">
        <v>72</v>
      </c>
      <c r="G12" s="1">
        <v>51</v>
      </c>
      <c r="H12" s="1">
        <v>60</v>
      </c>
      <c r="I12" s="1">
        <v>67</v>
      </c>
      <c r="J12" s="1">
        <v>70</v>
      </c>
      <c r="K12" s="1">
        <v>40</v>
      </c>
      <c r="L12" s="1">
        <v>42</v>
      </c>
      <c r="M12" s="1">
        <v>35</v>
      </c>
      <c r="N12" s="1">
        <v>37</v>
      </c>
      <c r="O12" s="1">
        <v>46</v>
      </c>
      <c r="P12" s="1">
        <v>24</v>
      </c>
      <c r="R12" s="1">
        <f>SUM(F12:P12)</f>
        <v>544</v>
      </c>
    </row>
    <row r="13" spans="1:18" s="1" customFormat="1" x14ac:dyDescent="0.25">
      <c r="C13" s="3"/>
      <c r="D13" s="3"/>
      <c r="E13" s="3" t="s">
        <v>9</v>
      </c>
      <c r="F13" s="9">
        <f t="shared" ref="F13:R13" si="2">F12/F16</f>
        <v>0.33488372093023255</v>
      </c>
      <c r="G13" s="9">
        <f t="shared" si="2"/>
        <v>0.31097560975609756</v>
      </c>
      <c r="H13" s="9">
        <f t="shared" si="2"/>
        <v>0.36809815950920244</v>
      </c>
      <c r="I13" s="9">
        <f t="shared" si="2"/>
        <v>0.40606060606060607</v>
      </c>
      <c r="J13" s="9">
        <f t="shared" si="2"/>
        <v>0.38461538461538464</v>
      </c>
      <c r="K13" s="9">
        <f t="shared" si="2"/>
        <v>0.29850746268656714</v>
      </c>
      <c r="L13" s="9">
        <f t="shared" si="2"/>
        <v>0.33333333333333331</v>
      </c>
      <c r="M13" s="9">
        <f t="shared" si="2"/>
        <v>0.29411764705882354</v>
      </c>
      <c r="N13" s="9">
        <f t="shared" si="2"/>
        <v>0.34579439252336447</v>
      </c>
      <c r="O13" s="9">
        <f t="shared" si="2"/>
        <v>0.31944444444444442</v>
      </c>
      <c r="P13" s="9">
        <f t="shared" si="2"/>
        <v>0.32</v>
      </c>
      <c r="Q13" s="9"/>
      <c r="R13" s="9">
        <f t="shared" si="2"/>
        <v>0.35813034891375906</v>
      </c>
    </row>
    <row r="14" spans="1:18" s="1" customFormat="1" x14ac:dyDescent="0.25">
      <c r="C14" s="3"/>
      <c r="D14" s="3" t="s">
        <v>11</v>
      </c>
      <c r="E14" s="3" t="s">
        <v>8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R14" s="1">
        <v>0</v>
      </c>
    </row>
    <row r="15" spans="1:18" s="1" customFormat="1" x14ac:dyDescent="0.25">
      <c r="C15" s="3"/>
      <c r="D15" s="3"/>
      <c r="E15" s="3" t="s">
        <v>9</v>
      </c>
      <c r="F15" s="9">
        <f t="shared" ref="F15:R15" si="3">F14/F16</f>
        <v>0</v>
      </c>
      <c r="G15" s="9">
        <f t="shared" si="3"/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  <c r="M15" s="9">
        <f t="shared" si="3"/>
        <v>0</v>
      </c>
      <c r="N15" s="9">
        <f t="shared" si="3"/>
        <v>0</v>
      </c>
      <c r="O15" s="9">
        <f t="shared" si="3"/>
        <v>0</v>
      </c>
      <c r="P15" s="9">
        <f t="shared" si="3"/>
        <v>0</v>
      </c>
      <c r="Q15" s="9"/>
      <c r="R15" s="9">
        <f t="shared" si="3"/>
        <v>0</v>
      </c>
    </row>
    <row r="16" spans="1:18" s="1" customFormat="1" x14ac:dyDescent="0.25">
      <c r="C16" s="3"/>
      <c r="D16" s="3"/>
      <c r="E16" s="3" t="s">
        <v>8</v>
      </c>
      <c r="F16" s="1">
        <v>215</v>
      </c>
      <c r="G16" s="1">
        <v>164</v>
      </c>
      <c r="H16" s="1">
        <f t="shared" ref="H16:O16" si="4">H10+H12</f>
        <v>163</v>
      </c>
      <c r="I16" s="1">
        <f t="shared" si="4"/>
        <v>165</v>
      </c>
      <c r="J16" s="1">
        <f t="shared" si="4"/>
        <v>182</v>
      </c>
      <c r="K16" s="1">
        <f t="shared" si="4"/>
        <v>134</v>
      </c>
      <c r="L16" s="1">
        <f t="shared" si="4"/>
        <v>126</v>
      </c>
      <c r="M16" s="1">
        <f t="shared" si="4"/>
        <v>119</v>
      </c>
      <c r="N16" s="1">
        <f t="shared" si="4"/>
        <v>107</v>
      </c>
      <c r="O16" s="1">
        <f t="shared" si="4"/>
        <v>144</v>
      </c>
      <c r="P16" s="1">
        <v>75</v>
      </c>
      <c r="R16" s="1">
        <f>SUM(F16:O16)</f>
        <v>1519</v>
      </c>
    </row>
    <row r="17" spans="3:22" s="1" customFormat="1" x14ac:dyDescent="0.25">
      <c r="C17" s="10" t="s">
        <v>5</v>
      </c>
      <c r="D17" s="10"/>
      <c r="E17" s="10" t="s">
        <v>9</v>
      </c>
      <c r="F17" s="11">
        <v>1</v>
      </c>
      <c r="G17" s="11">
        <v>1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1</v>
      </c>
      <c r="Q17" s="11"/>
      <c r="R17" s="11">
        <v>1</v>
      </c>
    </row>
    <row r="18" spans="3:22" s="1" customFormat="1" x14ac:dyDescent="0.25"/>
    <row r="19" spans="3:22" s="1" customFormat="1" x14ac:dyDescent="0.25"/>
    <row r="20" spans="3:22" s="1" customFormat="1" x14ac:dyDescent="0.25">
      <c r="V20" s="1" t="s">
        <v>12</v>
      </c>
    </row>
    <row r="21" spans="3:22" s="1" customFormat="1" ht="20.25" x14ac:dyDescent="0.3">
      <c r="F21" s="15" t="s">
        <v>13</v>
      </c>
      <c r="G21" s="15"/>
      <c r="H21" s="15"/>
      <c r="I21" s="15"/>
      <c r="J21" s="15"/>
      <c r="K21" s="15"/>
      <c r="L21" s="15"/>
      <c r="M21" s="15"/>
      <c r="N21" s="15"/>
      <c r="O21" s="1" t="s">
        <v>41</v>
      </c>
    </row>
    <row r="22" spans="3:22" s="1" customFormat="1" x14ac:dyDescent="0.25"/>
    <row r="23" spans="3:22" s="1" customFormat="1" x14ac:dyDescent="0.25"/>
    <row r="24" spans="3:22" s="1" customFormat="1" x14ac:dyDescent="0.25">
      <c r="C24" s="3" t="s">
        <v>4</v>
      </c>
      <c r="D24" s="3"/>
      <c r="E24" s="3"/>
      <c r="F24" s="2">
        <v>201340</v>
      </c>
      <c r="G24" s="2">
        <v>201440</v>
      </c>
      <c r="H24" s="2">
        <v>201540</v>
      </c>
      <c r="I24" s="2">
        <v>201640</v>
      </c>
      <c r="J24" s="2">
        <v>201740</v>
      </c>
      <c r="K24" s="2">
        <v>201840</v>
      </c>
      <c r="L24" s="2">
        <v>201940</v>
      </c>
      <c r="M24" s="2">
        <v>202040</v>
      </c>
      <c r="N24" s="2">
        <v>202140</v>
      </c>
      <c r="O24" s="2">
        <v>202240</v>
      </c>
      <c r="P24" s="2">
        <v>202340</v>
      </c>
      <c r="Q24" s="2">
        <v>202440</v>
      </c>
      <c r="R24" s="2" t="s">
        <v>5</v>
      </c>
    </row>
    <row r="25" spans="3:22" s="1" customFormat="1" x14ac:dyDescent="0.25">
      <c r="C25" s="7" t="s">
        <v>15</v>
      </c>
      <c r="D25" s="7" t="s">
        <v>16</v>
      </c>
      <c r="E25" s="7" t="s">
        <v>8</v>
      </c>
      <c r="F25" s="8">
        <v>104</v>
      </c>
      <c r="G25" s="8">
        <v>76</v>
      </c>
      <c r="H25" s="8">
        <v>78</v>
      </c>
      <c r="I25" s="8">
        <v>93</v>
      </c>
      <c r="J25" s="8">
        <v>94</v>
      </c>
      <c r="K25" s="8">
        <v>65</v>
      </c>
      <c r="L25" s="8">
        <v>67</v>
      </c>
      <c r="M25" s="8">
        <v>56</v>
      </c>
      <c r="N25" s="8">
        <v>72</v>
      </c>
      <c r="O25" s="8">
        <v>77</v>
      </c>
      <c r="P25" s="8">
        <v>53</v>
      </c>
      <c r="Q25" s="8"/>
      <c r="R25" s="8">
        <f>SUM(F25:P25)</f>
        <v>835</v>
      </c>
      <c r="T25" s="1" t="s">
        <v>42</v>
      </c>
    </row>
    <row r="26" spans="3:22" s="1" customFormat="1" x14ac:dyDescent="0.25">
      <c r="C26" s="3"/>
      <c r="D26" s="3"/>
      <c r="E26" s="3" t="s">
        <v>9</v>
      </c>
      <c r="F26" s="12">
        <f t="shared" ref="F26:R26" si="5">F25/F29</f>
        <v>0.48372093023255813</v>
      </c>
      <c r="G26" s="12">
        <f t="shared" si="5"/>
        <v>0.46341463414634149</v>
      </c>
      <c r="H26" s="12">
        <f t="shared" si="5"/>
        <v>0.4785276073619632</v>
      </c>
      <c r="I26" s="12">
        <f t="shared" si="5"/>
        <v>0.5636363636363636</v>
      </c>
      <c r="J26" s="12">
        <f t="shared" si="5"/>
        <v>0.51648351648351654</v>
      </c>
      <c r="K26" s="12">
        <f t="shared" si="5"/>
        <v>0.48507462686567165</v>
      </c>
      <c r="L26" s="12">
        <f t="shared" si="5"/>
        <v>0.52755905511811019</v>
      </c>
      <c r="M26" s="12">
        <f t="shared" si="5"/>
        <v>0.48695652173913045</v>
      </c>
      <c r="N26" s="12">
        <f t="shared" si="5"/>
        <v>0.5901639344262295</v>
      </c>
      <c r="O26" s="12">
        <f t="shared" si="5"/>
        <v>0.5273972602739726</v>
      </c>
      <c r="P26" s="12">
        <f t="shared" si="5"/>
        <v>0.70666666666666667</v>
      </c>
      <c r="Q26" s="12"/>
      <c r="R26" s="12">
        <f t="shared" si="5"/>
        <v>0.54468362687540772</v>
      </c>
    </row>
    <row r="27" spans="3:22" s="1" customFormat="1" x14ac:dyDescent="0.25">
      <c r="C27" s="3"/>
      <c r="D27" s="3" t="s">
        <v>17</v>
      </c>
      <c r="E27" s="3" t="s">
        <v>8</v>
      </c>
      <c r="F27" s="1">
        <v>111</v>
      </c>
      <c r="G27" s="1">
        <v>88</v>
      </c>
      <c r="H27" s="1">
        <v>85</v>
      </c>
      <c r="I27" s="1">
        <v>72</v>
      </c>
      <c r="J27" s="1">
        <v>88</v>
      </c>
      <c r="K27" s="1">
        <v>69</v>
      </c>
      <c r="L27" s="1">
        <v>60</v>
      </c>
      <c r="M27" s="1">
        <v>59</v>
      </c>
      <c r="N27" s="1">
        <v>50</v>
      </c>
      <c r="O27" s="1">
        <v>69</v>
      </c>
      <c r="P27" s="1">
        <v>22</v>
      </c>
      <c r="R27" s="1">
        <f>SUM(F27:P27)</f>
        <v>773</v>
      </c>
    </row>
    <row r="28" spans="3:22" s="1" customFormat="1" x14ac:dyDescent="0.25">
      <c r="C28" s="3"/>
      <c r="D28" s="3"/>
      <c r="E28" s="3" t="s">
        <v>9</v>
      </c>
      <c r="F28" s="12">
        <f t="shared" ref="F28:R28" si="6">F27/F29</f>
        <v>0.51627906976744187</v>
      </c>
      <c r="G28" s="12">
        <f t="shared" si="6"/>
        <v>0.53658536585365857</v>
      </c>
      <c r="H28" s="12">
        <f t="shared" si="6"/>
        <v>0.5214723926380368</v>
      </c>
      <c r="I28" s="12">
        <f t="shared" si="6"/>
        <v>0.43636363636363634</v>
      </c>
      <c r="J28" s="12">
        <f t="shared" si="6"/>
        <v>0.48351648351648352</v>
      </c>
      <c r="K28" s="12">
        <f t="shared" si="6"/>
        <v>0.5149253731343284</v>
      </c>
      <c r="L28" s="12">
        <f t="shared" si="6"/>
        <v>0.47244094488188976</v>
      </c>
      <c r="M28" s="12">
        <f t="shared" si="6"/>
        <v>0.5130434782608696</v>
      </c>
      <c r="N28" s="12">
        <f t="shared" si="6"/>
        <v>0.4098360655737705</v>
      </c>
      <c r="O28" s="12">
        <f t="shared" si="6"/>
        <v>0.4726027397260274</v>
      </c>
      <c r="P28" s="12">
        <f t="shared" si="6"/>
        <v>0.29333333333333333</v>
      </c>
      <c r="Q28" s="12"/>
      <c r="R28" s="12">
        <f t="shared" si="6"/>
        <v>0.50424005218525769</v>
      </c>
    </row>
    <row r="29" spans="3:22" s="1" customFormat="1" x14ac:dyDescent="0.25">
      <c r="C29" s="3"/>
      <c r="D29" s="3"/>
      <c r="E29" s="3" t="s">
        <v>8</v>
      </c>
      <c r="F29" s="1">
        <f t="shared" ref="F29:O29" si="7">F25+F27</f>
        <v>215</v>
      </c>
      <c r="G29" s="1">
        <f t="shared" si="7"/>
        <v>164</v>
      </c>
      <c r="H29" s="1">
        <f t="shared" si="7"/>
        <v>163</v>
      </c>
      <c r="I29" s="1">
        <f t="shared" si="7"/>
        <v>165</v>
      </c>
      <c r="J29" s="1">
        <f t="shared" si="7"/>
        <v>182</v>
      </c>
      <c r="K29" s="1">
        <f t="shared" si="7"/>
        <v>134</v>
      </c>
      <c r="L29" s="1">
        <f t="shared" si="7"/>
        <v>127</v>
      </c>
      <c r="M29" s="1">
        <f t="shared" si="7"/>
        <v>115</v>
      </c>
      <c r="N29" s="1">
        <f t="shared" si="7"/>
        <v>122</v>
      </c>
      <c r="O29" s="1">
        <f t="shared" si="7"/>
        <v>146</v>
      </c>
      <c r="P29" s="1">
        <v>75</v>
      </c>
      <c r="R29" s="1">
        <f>SUM(F29:O29)</f>
        <v>1533</v>
      </c>
    </row>
    <row r="30" spans="3:22" s="1" customFormat="1" x14ac:dyDescent="0.25">
      <c r="C30" s="10" t="s">
        <v>5</v>
      </c>
      <c r="D30" s="10"/>
      <c r="E30" s="10" t="s">
        <v>9</v>
      </c>
      <c r="F30" s="13">
        <v>1</v>
      </c>
      <c r="G30" s="13">
        <v>1</v>
      </c>
      <c r="H30" s="13">
        <v>1</v>
      </c>
      <c r="I30" s="13">
        <v>1</v>
      </c>
      <c r="J30" s="13">
        <v>1</v>
      </c>
      <c r="K30" s="13">
        <v>1</v>
      </c>
      <c r="L30" s="13">
        <v>1</v>
      </c>
      <c r="M30" s="13">
        <v>1</v>
      </c>
      <c r="N30" s="13">
        <v>1</v>
      </c>
      <c r="O30" s="13">
        <v>1</v>
      </c>
      <c r="P30" s="13">
        <v>1</v>
      </c>
      <c r="Q30" s="13"/>
      <c r="R30" s="13">
        <v>1</v>
      </c>
    </row>
    <row r="31" spans="3:22" s="1" customFormat="1" x14ac:dyDescent="0.25"/>
    <row r="32" spans="3:22" s="1" customFormat="1" x14ac:dyDescent="0.25"/>
    <row r="33" spans="3:18" s="1" customFormat="1" x14ac:dyDescent="0.25"/>
    <row r="34" spans="3:18" s="1" customFormat="1" x14ac:dyDescent="0.25"/>
    <row r="35" spans="3:18" s="1" customFormat="1" ht="20.25" x14ac:dyDescent="0.3">
      <c r="F35" s="15" t="s">
        <v>18</v>
      </c>
      <c r="G35" s="15"/>
      <c r="H35" s="15"/>
      <c r="I35" s="15"/>
      <c r="J35" s="15"/>
      <c r="K35" s="15"/>
      <c r="L35" s="15"/>
      <c r="M35" s="15"/>
      <c r="N35" s="15"/>
      <c r="O35" s="1" t="s">
        <v>14</v>
      </c>
    </row>
    <row r="36" spans="3:18" s="1" customFormat="1" x14ac:dyDescent="0.25"/>
    <row r="37" spans="3:18" s="1" customFormat="1" x14ac:dyDescent="0.25"/>
    <row r="38" spans="3:18" s="1" customFormat="1" x14ac:dyDescent="0.25">
      <c r="C38" s="3" t="s">
        <v>4</v>
      </c>
      <c r="D38" s="3"/>
      <c r="E38" s="3"/>
      <c r="F38" s="2">
        <v>201340</v>
      </c>
      <c r="G38" s="2">
        <v>201440</v>
      </c>
      <c r="H38" s="2">
        <v>201540</v>
      </c>
      <c r="I38" s="2">
        <v>201640</v>
      </c>
      <c r="J38" s="2">
        <v>201740</v>
      </c>
      <c r="K38" s="2">
        <v>201840</v>
      </c>
      <c r="L38" s="2">
        <v>201940</v>
      </c>
      <c r="M38" s="2">
        <v>202040</v>
      </c>
      <c r="N38" s="2">
        <v>202140</v>
      </c>
      <c r="O38" s="2">
        <v>202240</v>
      </c>
      <c r="P38" s="2">
        <v>202340</v>
      </c>
      <c r="Q38" s="2">
        <v>202440</v>
      </c>
      <c r="R38" s="2" t="s">
        <v>5</v>
      </c>
    </row>
    <row r="39" spans="3:18" s="1" customFormat="1" x14ac:dyDescent="0.25">
      <c r="C39" s="7" t="s">
        <v>19</v>
      </c>
      <c r="D39" s="7" t="s">
        <v>16</v>
      </c>
      <c r="E39" s="7" t="s">
        <v>8</v>
      </c>
      <c r="F39" s="8">
        <f>F43-F41</f>
        <v>206</v>
      </c>
      <c r="G39" s="8">
        <f t="shared" ref="G39:O39" si="8">G43-G41</f>
        <v>156</v>
      </c>
      <c r="H39" s="8">
        <f t="shared" si="8"/>
        <v>154</v>
      </c>
      <c r="I39" s="8">
        <f t="shared" si="8"/>
        <v>144</v>
      </c>
      <c r="J39" s="8">
        <f t="shared" si="8"/>
        <v>172</v>
      </c>
      <c r="K39" s="8">
        <f t="shared" si="8"/>
        <v>127</v>
      </c>
      <c r="L39" s="8">
        <f t="shared" si="8"/>
        <v>122</v>
      </c>
      <c r="M39" s="8">
        <f t="shared" si="8"/>
        <v>112</v>
      </c>
      <c r="N39" s="8">
        <f t="shared" si="8"/>
        <v>118</v>
      </c>
      <c r="O39" s="8">
        <f t="shared" si="8"/>
        <v>141</v>
      </c>
      <c r="P39" s="8">
        <v>74</v>
      </c>
      <c r="Q39" s="8"/>
      <c r="R39" s="8">
        <f>SUM(F39:O39)</f>
        <v>1452</v>
      </c>
    </row>
    <row r="40" spans="3:18" s="1" customFormat="1" x14ac:dyDescent="0.25">
      <c r="C40" s="3"/>
      <c r="D40" s="3"/>
      <c r="E40" s="3" t="s">
        <v>9</v>
      </c>
      <c r="F40" s="12">
        <f>F39/F43</f>
        <v>0.95813953488372094</v>
      </c>
      <c r="G40" s="12">
        <f t="shared" ref="G40:R40" si="9">G39/G43</f>
        <v>0.95121951219512191</v>
      </c>
      <c r="H40" s="12">
        <f t="shared" si="9"/>
        <v>0.94478527607361962</v>
      </c>
      <c r="I40" s="12">
        <f t="shared" si="9"/>
        <v>0.87272727272727268</v>
      </c>
      <c r="J40" s="12">
        <f t="shared" si="9"/>
        <v>0.94505494505494503</v>
      </c>
      <c r="K40" s="12">
        <f t="shared" si="9"/>
        <v>0.94776119402985071</v>
      </c>
      <c r="L40" s="12">
        <f t="shared" si="9"/>
        <v>0.96062992125984248</v>
      </c>
      <c r="M40" s="12">
        <f t="shared" si="9"/>
        <v>0.97391304347826091</v>
      </c>
      <c r="N40" s="12">
        <f t="shared" si="9"/>
        <v>0.96721311475409832</v>
      </c>
      <c r="O40" s="12">
        <f t="shared" si="9"/>
        <v>0.96575342465753422</v>
      </c>
      <c r="P40" s="12">
        <f t="shared" si="9"/>
        <v>0.98666666666666669</v>
      </c>
      <c r="Q40" s="12"/>
      <c r="R40" s="12">
        <f t="shared" si="9"/>
        <v>0.90298507462686572</v>
      </c>
    </row>
    <row r="41" spans="3:18" s="1" customFormat="1" x14ac:dyDescent="0.25">
      <c r="C41" s="3"/>
      <c r="D41" s="3" t="s">
        <v>17</v>
      </c>
      <c r="E41" s="3" t="s">
        <v>8</v>
      </c>
      <c r="F41" s="1">
        <v>9</v>
      </c>
      <c r="G41" s="1">
        <v>8</v>
      </c>
      <c r="H41" s="1">
        <v>9</v>
      </c>
      <c r="I41" s="1">
        <v>21</v>
      </c>
      <c r="J41" s="1">
        <v>10</v>
      </c>
      <c r="K41" s="1">
        <v>7</v>
      </c>
      <c r="L41" s="1">
        <v>5</v>
      </c>
      <c r="M41" s="1">
        <v>3</v>
      </c>
      <c r="N41" s="1">
        <v>4</v>
      </c>
      <c r="O41" s="1">
        <v>5</v>
      </c>
      <c r="P41" s="1">
        <v>1</v>
      </c>
      <c r="R41" s="1">
        <f>SUM(F41:P41)</f>
        <v>82</v>
      </c>
    </row>
    <row r="42" spans="3:18" s="1" customFormat="1" x14ac:dyDescent="0.25">
      <c r="C42" s="3"/>
      <c r="D42" s="3"/>
      <c r="E42" s="3" t="s">
        <v>9</v>
      </c>
      <c r="F42" s="12">
        <f>F41/F43</f>
        <v>4.1860465116279069E-2</v>
      </c>
      <c r="G42" s="12">
        <f t="shared" ref="G42:R42" si="10">G41/G43</f>
        <v>4.878048780487805E-2</v>
      </c>
      <c r="H42" s="12">
        <f t="shared" si="10"/>
        <v>5.5214723926380369E-2</v>
      </c>
      <c r="I42" s="12">
        <f t="shared" si="10"/>
        <v>0.12727272727272726</v>
      </c>
      <c r="J42" s="12">
        <f t="shared" si="10"/>
        <v>5.4945054945054944E-2</v>
      </c>
      <c r="K42" s="12">
        <f t="shared" si="10"/>
        <v>5.2238805970149252E-2</v>
      </c>
      <c r="L42" s="12">
        <f t="shared" si="10"/>
        <v>3.937007874015748E-2</v>
      </c>
      <c r="M42" s="12">
        <f t="shared" si="10"/>
        <v>2.6086956521739129E-2</v>
      </c>
      <c r="N42" s="12">
        <f t="shared" si="10"/>
        <v>3.2786885245901641E-2</v>
      </c>
      <c r="O42" s="12">
        <f t="shared" si="10"/>
        <v>3.4246575342465752E-2</v>
      </c>
      <c r="P42" s="12">
        <f t="shared" si="10"/>
        <v>1.3333333333333334E-2</v>
      </c>
      <c r="Q42" s="12"/>
      <c r="R42" s="12">
        <f t="shared" si="10"/>
        <v>5.0995024875621887E-2</v>
      </c>
    </row>
    <row r="43" spans="3:18" s="1" customFormat="1" x14ac:dyDescent="0.25">
      <c r="C43" s="3"/>
      <c r="D43" s="3"/>
      <c r="E43" s="3" t="s">
        <v>8</v>
      </c>
      <c r="F43" s="1">
        <v>215</v>
      </c>
      <c r="G43" s="1">
        <v>164</v>
      </c>
      <c r="H43" s="1">
        <v>163</v>
      </c>
      <c r="I43" s="1">
        <v>165</v>
      </c>
      <c r="J43" s="1">
        <v>182</v>
      </c>
      <c r="K43" s="1">
        <v>134</v>
      </c>
      <c r="L43" s="1">
        <v>127</v>
      </c>
      <c r="M43" s="1">
        <v>115</v>
      </c>
      <c r="N43" s="1">
        <v>122</v>
      </c>
      <c r="O43" s="1">
        <v>146</v>
      </c>
      <c r="P43" s="1">
        <v>75</v>
      </c>
      <c r="R43" s="1">
        <f>SUM(F43:P43)</f>
        <v>1608</v>
      </c>
    </row>
    <row r="44" spans="3:18" s="1" customFormat="1" x14ac:dyDescent="0.25">
      <c r="C44" s="10" t="s">
        <v>5</v>
      </c>
      <c r="D44" s="10"/>
      <c r="E44" s="10" t="s">
        <v>9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  <c r="L44" s="13">
        <v>1</v>
      </c>
      <c r="M44" s="13">
        <v>1</v>
      </c>
      <c r="N44" s="13">
        <v>1</v>
      </c>
      <c r="O44" s="13">
        <v>1</v>
      </c>
      <c r="P44" s="13"/>
      <c r="Q44" s="13"/>
      <c r="R44" s="13">
        <v>1</v>
      </c>
    </row>
    <row r="45" spans="3:18" s="1" customFormat="1" x14ac:dyDescent="0.25"/>
    <row r="46" spans="3:18" s="1" customFormat="1" x14ac:dyDescent="0.25"/>
    <row r="47" spans="3:18" s="1" customFormat="1" x14ac:dyDescent="0.25"/>
    <row r="48" spans="3:18" s="1" customFormat="1" ht="20.25" x14ac:dyDescent="0.3">
      <c r="F48" s="15" t="s">
        <v>20</v>
      </c>
      <c r="G48" s="15"/>
      <c r="H48" s="15"/>
      <c r="I48" s="15"/>
      <c r="J48" s="15"/>
      <c r="K48" s="15"/>
      <c r="L48" s="15"/>
      <c r="M48" s="15"/>
      <c r="N48" s="15"/>
      <c r="O48" s="1" t="s">
        <v>21</v>
      </c>
    </row>
    <row r="49" spans="3:18" s="1" customFormat="1" x14ac:dyDescent="0.25"/>
    <row r="50" spans="3:18" s="1" customFormat="1" x14ac:dyDescent="0.25"/>
    <row r="51" spans="3:18" s="1" customFormat="1" x14ac:dyDescent="0.25">
      <c r="C51" s="3" t="s">
        <v>4</v>
      </c>
      <c r="D51" s="3"/>
      <c r="E51" s="3"/>
      <c r="F51" s="2">
        <v>201340</v>
      </c>
      <c r="G51" s="2">
        <v>201440</v>
      </c>
      <c r="H51" s="2">
        <v>201540</v>
      </c>
      <c r="I51" s="2">
        <v>201640</v>
      </c>
      <c r="J51" s="2">
        <v>201740</v>
      </c>
      <c r="K51" s="2">
        <v>201840</v>
      </c>
      <c r="L51" s="2">
        <v>201940</v>
      </c>
      <c r="M51" s="2">
        <v>202040</v>
      </c>
      <c r="N51" s="2">
        <v>202140</v>
      </c>
      <c r="O51" s="2">
        <v>202240</v>
      </c>
      <c r="P51" s="2">
        <v>202340</v>
      </c>
      <c r="Q51" s="2">
        <v>202440</v>
      </c>
      <c r="R51" s="2" t="s">
        <v>5</v>
      </c>
    </row>
    <row r="52" spans="3:18" s="1" customFormat="1" x14ac:dyDescent="0.25">
      <c r="C52" s="7" t="s">
        <v>22</v>
      </c>
      <c r="D52" s="7" t="s">
        <v>23</v>
      </c>
      <c r="E52" s="7" t="s">
        <v>8</v>
      </c>
      <c r="F52" s="8">
        <v>194</v>
      </c>
      <c r="G52" s="8">
        <v>140</v>
      </c>
      <c r="H52" s="8">
        <v>135</v>
      </c>
      <c r="I52" s="8">
        <v>142</v>
      </c>
      <c r="J52" s="8">
        <v>155</v>
      </c>
      <c r="K52" s="8">
        <v>101</v>
      </c>
      <c r="L52" s="8">
        <v>102</v>
      </c>
      <c r="M52" s="8">
        <v>100</v>
      </c>
      <c r="N52" s="8">
        <v>81</v>
      </c>
      <c r="O52" s="8">
        <v>103</v>
      </c>
      <c r="P52" s="8">
        <v>45</v>
      </c>
      <c r="Q52" s="8">
        <v>73</v>
      </c>
      <c r="R52" s="8">
        <f>SUM(F52:Q52)</f>
        <v>1371</v>
      </c>
    </row>
    <row r="53" spans="3:18" s="1" customFormat="1" x14ac:dyDescent="0.25">
      <c r="C53" s="3"/>
      <c r="D53" s="3"/>
      <c r="E53" s="3" t="s">
        <v>9</v>
      </c>
      <c r="F53" s="12">
        <f>F52/F56</f>
        <v>0.9023255813953488</v>
      </c>
      <c r="G53" s="12">
        <f t="shared" ref="G53:R53" si="11">G52/G56</f>
        <v>0.85365853658536583</v>
      </c>
      <c r="H53" s="12">
        <f t="shared" si="11"/>
        <v>0.82822085889570551</v>
      </c>
      <c r="I53" s="12">
        <f t="shared" si="11"/>
        <v>0.8606060606060606</v>
      </c>
      <c r="J53" s="12">
        <f t="shared" si="11"/>
        <v>0.85164835164835162</v>
      </c>
      <c r="K53" s="12">
        <f t="shared" si="11"/>
        <v>0.75373134328358204</v>
      </c>
      <c r="L53" s="12">
        <f t="shared" si="11"/>
        <v>0.80952380952380953</v>
      </c>
      <c r="M53" s="12">
        <f t="shared" si="11"/>
        <v>0.84033613445378152</v>
      </c>
      <c r="N53" s="12">
        <f t="shared" si="11"/>
        <v>0.7570093457943925</v>
      </c>
      <c r="O53" s="12">
        <f t="shared" si="11"/>
        <v>0.71527777777777779</v>
      </c>
      <c r="P53" s="12">
        <f t="shared" si="11"/>
        <v>0.6</v>
      </c>
      <c r="Q53" s="12">
        <f t="shared" si="11"/>
        <v>0.6517857142857143</v>
      </c>
      <c r="R53" s="12">
        <f t="shared" si="11"/>
        <v>0.90256747860434494</v>
      </c>
    </row>
    <row r="54" spans="3:18" s="1" customFormat="1" x14ac:dyDescent="0.25">
      <c r="C54" s="3"/>
      <c r="D54" s="3" t="s">
        <v>24</v>
      </c>
      <c r="E54" s="3" t="s">
        <v>8</v>
      </c>
      <c r="F54" s="1">
        <v>21</v>
      </c>
      <c r="G54" s="1">
        <v>24</v>
      </c>
      <c r="H54" s="1">
        <v>28</v>
      </c>
      <c r="I54" s="1">
        <v>23</v>
      </c>
      <c r="J54" s="1">
        <v>27</v>
      </c>
      <c r="K54" s="1">
        <v>33</v>
      </c>
      <c r="L54" s="1">
        <v>24</v>
      </c>
      <c r="M54" s="1">
        <v>19</v>
      </c>
      <c r="N54" s="1">
        <v>26</v>
      </c>
      <c r="O54" s="1">
        <v>41</v>
      </c>
      <c r="P54" s="1">
        <v>30</v>
      </c>
      <c r="Q54" s="1">
        <v>39</v>
      </c>
      <c r="R54" s="1">
        <f>SUM(F54:Q54)</f>
        <v>335</v>
      </c>
    </row>
    <row r="55" spans="3:18" s="1" customFormat="1" x14ac:dyDescent="0.25">
      <c r="C55" s="3"/>
      <c r="D55" s="3"/>
      <c r="E55" s="3" t="s">
        <v>9</v>
      </c>
      <c r="F55" s="12">
        <f>F54/F56</f>
        <v>9.7674418604651161E-2</v>
      </c>
      <c r="G55" s="12">
        <f t="shared" ref="G55:R55" si="12">G54/G56</f>
        <v>0.14634146341463414</v>
      </c>
      <c r="H55" s="12">
        <f t="shared" si="12"/>
        <v>0.17177914110429449</v>
      </c>
      <c r="I55" s="12">
        <f t="shared" si="12"/>
        <v>0.1393939393939394</v>
      </c>
      <c r="J55" s="12">
        <f t="shared" si="12"/>
        <v>0.14835164835164835</v>
      </c>
      <c r="K55" s="12">
        <f t="shared" si="12"/>
        <v>0.2462686567164179</v>
      </c>
      <c r="L55" s="12">
        <f t="shared" si="12"/>
        <v>0.19047619047619047</v>
      </c>
      <c r="M55" s="12">
        <f t="shared" si="12"/>
        <v>0.15966386554621848</v>
      </c>
      <c r="N55" s="12">
        <f t="shared" si="12"/>
        <v>0.24299065420560748</v>
      </c>
      <c r="O55" s="12">
        <f t="shared" si="12"/>
        <v>0.28472222222222221</v>
      </c>
      <c r="P55" s="12">
        <f t="shared" si="12"/>
        <v>0.4</v>
      </c>
      <c r="Q55" s="12">
        <f t="shared" si="12"/>
        <v>0.3482142857142857</v>
      </c>
      <c r="R55" s="12">
        <f t="shared" si="12"/>
        <v>0.2205398288347597</v>
      </c>
    </row>
    <row r="56" spans="3:18" s="1" customFormat="1" x14ac:dyDescent="0.25">
      <c r="C56" s="3"/>
      <c r="D56" s="3"/>
      <c r="E56" s="3" t="s">
        <v>8</v>
      </c>
      <c r="F56" s="1">
        <f>F52+F54</f>
        <v>215</v>
      </c>
      <c r="G56" s="1">
        <f t="shared" ref="G56:O56" si="13">G52+G54</f>
        <v>164</v>
      </c>
      <c r="H56" s="1">
        <f t="shared" si="13"/>
        <v>163</v>
      </c>
      <c r="I56" s="1">
        <f t="shared" si="13"/>
        <v>165</v>
      </c>
      <c r="J56" s="1">
        <f t="shared" si="13"/>
        <v>182</v>
      </c>
      <c r="K56" s="1">
        <f t="shared" si="13"/>
        <v>134</v>
      </c>
      <c r="L56" s="1">
        <f t="shared" si="13"/>
        <v>126</v>
      </c>
      <c r="M56" s="1">
        <f t="shared" si="13"/>
        <v>119</v>
      </c>
      <c r="N56" s="1">
        <f t="shared" si="13"/>
        <v>107</v>
      </c>
      <c r="O56" s="1">
        <f t="shared" si="13"/>
        <v>144</v>
      </c>
      <c r="P56" s="1">
        <v>75</v>
      </c>
      <c r="Q56" s="1">
        <v>112</v>
      </c>
      <c r="R56" s="1">
        <f>SUM(F56:O56)</f>
        <v>1519</v>
      </c>
    </row>
    <row r="57" spans="3:18" s="1" customFormat="1" x14ac:dyDescent="0.25">
      <c r="C57" s="10" t="s">
        <v>5</v>
      </c>
      <c r="D57" s="10"/>
      <c r="E57" s="10" t="s">
        <v>9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3">
        <v>1</v>
      </c>
      <c r="M57" s="13">
        <v>1</v>
      </c>
      <c r="N57" s="13">
        <v>1</v>
      </c>
      <c r="O57" s="13">
        <v>1</v>
      </c>
      <c r="P57" s="13">
        <v>1</v>
      </c>
      <c r="Q57" s="13">
        <v>1</v>
      </c>
      <c r="R57" s="13">
        <v>1</v>
      </c>
    </row>
    <row r="58" spans="3:18" s="1" customFormat="1" x14ac:dyDescent="0.25"/>
    <row r="59" spans="3:18" s="1" customFormat="1" x14ac:dyDescent="0.25"/>
    <row r="60" spans="3:18" s="1" customFormat="1" ht="20.25" x14ac:dyDescent="0.3">
      <c r="F60" s="15" t="s">
        <v>25</v>
      </c>
      <c r="G60" s="15"/>
      <c r="H60" s="15"/>
      <c r="I60" s="15"/>
      <c r="J60" s="15"/>
      <c r="K60" s="15"/>
      <c r="L60" s="15"/>
      <c r="M60" s="15"/>
      <c r="N60" s="15"/>
      <c r="O60" s="1" t="s">
        <v>26</v>
      </c>
    </row>
    <row r="61" spans="3:18" s="1" customFormat="1" x14ac:dyDescent="0.25"/>
    <row r="62" spans="3:18" s="1" customFormat="1" x14ac:dyDescent="0.25"/>
    <row r="63" spans="3:18" s="1" customFormat="1" x14ac:dyDescent="0.25">
      <c r="F63" s="1" t="s">
        <v>27</v>
      </c>
      <c r="G63" s="1" t="s">
        <v>28</v>
      </c>
      <c r="H63" s="1" t="s">
        <v>29</v>
      </c>
      <c r="I63" s="1" t="s">
        <v>30</v>
      </c>
      <c r="J63" s="1" t="s">
        <v>31</v>
      </c>
      <c r="K63" s="1" t="s">
        <v>32</v>
      </c>
      <c r="L63" s="1" t="s">
        <v>33</v>
      </c>
      <c r="M63" s="1" t="s">
        <v>34</v>
      </c>
      <c r="N63" s="1" t="s">
        <v>35</v>
      </c>
      <c r="O63" s="1" t="s">
        <v>36</v>
      </c>
      <c r="P63" s="1" t="s">
        <v>37</v>
      </c>
      <c r="Q63" s="1" t="s">
        <v>43</v>
      </c>
    </row>
    <row r="64" spans="3:18" s="1" customFormat="1" x14ac:dyDescent="0.25">
      <c r="E64" s="1" t="s">
        <v>38</v>
      </c>
      <c r="F64" s="4">
        <v>20.69</v>
      </c>
      <c r="G64" s="4">
        <v>20.25</v>
      </c>
      <c r="H64" s="4">
        <v>20.6</v>
      </c>
      <c r="I64" s="4">
        <v>20.8</v>
      </c>
      <c r="J64" s="4">
        <v>19.899999999999999</v>
      </c>
      <c r="K64" s="4">
        <v>19.899999999999999</v>
      </c>
      <c r="L64" s="4">
        <v>19.8</v>
      </c>
      <c r="M64" s="4">
        <v>20.73</v>
      </c>
      <c r="N64" s="4">
        <v>20</v>
      </c>
      <c r="O64" s="4">
        <v>20.399999999999999</v>
      </c>
      <c r="P64" s="4">
        <v>20</v>
      </c>
      <c r="Q64" s="4">
        <v>22</v>
      </c>
    </row>
    <row r="65" spans="1:17" s="1" customFormat="1" x14ac:dyDescent="0.25"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s="1" customFormat="1" x14ac:dyDescent="0.25">
      <c r="E66" s="1" t="s">
        <v>39</v>
      </c>
      <c r="F66" s="4">
        <v>20.09</v>
      </c>
      <c r="G66" s="4">
        <v>19</v>
      </c>
      <c r="H66" s="4">
        <v>19.63</v>
      </c>
      <c r="I66" s="4">
        <v>20</v>
      </c>
      <c r="J66" s="4">
        <v>19.559999999999999</v>
      </c>
      <c r="K66" s="4">
        <v>19.649999999999999</v>
      </c>
      <c r="L66" s="4">
        <v>19</v>
      </c>
      <c r="M66" s="4">
        <v>19.57</v>
      </c>
      <c r="N66" s="4">
        <v>19</v>
      </c>
      <c r="O66" s="4">
        <v>19.45</v>
      </c>
      <c r="P66" s="4">
        <v>20</v>
      </c>
      <c r="Q66" s="4">
        <v>20</v>
      </c>
    </row>
    <row r="67" spans="1:17" s="1" customFormat="1" x14ac:dyDescent="0.25">
      <c r="E67" s="1" t="s">
        <v>40</v>
      </c>
      <c r="F67" s="4">
        <v>26.2</v>
      </c>
      <c r="G67" s="4">
        <v>25.45</v>
      </c>
      <c r="H67" s="4">
        <v>25</v>
      </c>
      <c r="I67" s="4">
        <v>23.6</v>
      </c>
      <c r="J67" s="4">
        <v>21.85</v>
      </c>
      <c r="K67" s="4">
        <v>20.72</v>
      </c>
      <c r="L67" s="4">
        <v>23</v>
      </c>
      <c r="M67" s="4">
        <v>25.9</v>
      </c>
      <c r="N67" s="4">
        <v>22.8</v>
      </c>
      <c r="O67" s="4">
        <v>22.8</v>
      </c>
      <c r="P67" s="4">
        <v>30</v>
      </c>
      <c r="Q67" s="4">
        <v>24</v>
      </c>
    </row>
    <row r="68" spans="1:17" s="1" customFormat="1" x14ac:dyDescent="0.25"/>
    <row r="69" spans="1:17" s="1" customFormat="1" x14ac:dyDescent="0.25"/>
    <row r="70" spans="1:17" s="1" customFormat="1" x14ac:dyDescent="0.25"/>
    <row r="71" spans="1:17" s="1" customFormat="1" x14ac:dyDescent="0.25"/>
    <row r="72" spans="1:17" s="1" customFormat="1" x14ac:dyDescent="0.25">
      <c r="A72" s="5">
        <v>45889</v>
      </c>
    </row>
    <row r="73" spans="1:17" s="1" customFormat="1" x14ac:dyDescent="0.25">
      <c r="A73" s="6"/>
      <c r="B73" s="14"/>
      <c r="C73" s="14"/>
    </row>
    <row r="74" spans="1:17" s="1" customFormat="1" x14ac:dyDescent="0.25"/>
    <row r="75" spans="1:17" s="1" customFormat="1" x14ac:dyDescent="0.25"/>
    <row r="76" spans="1:17" s="1" customFormat="1" x14ac:dyDescent="0.25"/>
    <row r="77" spans="1:17" s="1" customFormat="1" x14ac:dyDescent="0.25"/>
    <row r="78" spans="1:17" s="1" customFormat="1" x14ac:dyDescent="0.25"/>
    <row r="79" spans="1:17" s="1" customFormat="1" x14ac:dyDescent="0.25"/>
    <row r="80" spans="1:17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</sheetData>
  <mergeCells count="7">
    <mergeCell ref="F48:N48"/>
    <mergeCell ref="F60:N60"/>
    <mergeCell ref="F6:M6"/>
    <mergeCell ref="A1:E1"/>
    <mergeCell ref="A2:C2"/>
    <mergeCell ref="F21:N21"/>
    <mergeCell ref="F35:N3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Ghalichi, Narmin</dc:creator>
  <cp:keywords/>
  <dc:description/>
  <cp:lastModifiedBy>Ghalichi, Narmin S.</cp:lastModifiedBy>
  <cp:revision/>
  <dcterms:created xsi:type="dcterms:W3CDTF">2023-08-05T20:22:26Z</dcterms:created>
  <dcterms:modified xsi:type="dcterms:W3CDTF">2025-08-20T17:12:25Z</dcterms:modified>
  <cp:category/>
  <cp:contentStatus/>
</cp:coreProperties>
</file>